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 OFERT 2022\SWKO bad. laboratoryjne\"/>
    </mc:Choice>
  </mc:AlternateContent>
  <xr:revisionPtr revIDLastSave="0" documentId="13_ncr:1_{EA5BFF14-099A-4DE7-9C1C-E2D81EEB863E}" xr6:coauthVersionLast="36" xr6:coauthVersionMax="36" xr10:uidLastSave="{00000000-0000-0000-0000-000000000000}"/>
  <bookViews>
    <workbookView xWindow="0" yWindow="0" windowWidth="28800" windowHeight="13425" tabRatio="855" activeTab="11" xr2:uid="{9D23D225-FEAD-482D-BE60-E4A3495D77CF}"/>
  </bookViews>
  <sheets>
    <sheet name="Pakiet 1" sheetId="1" r:id="rId1"/>
    <sheet name="Pakiet 2" sheetId="2" r:id="rId2"/>
    <sheet name="Pakiet 3" sheetId="3" r:id="rId3"/>
    <sheet name="Pakiet 4" sheetId="5" r:id="rId4"/>
    <sheet name="Pakiet 5" sheetId="6" r:id="rId5"/>
    <sheet name="Pakiet 6" sheetId="14" r:id="rId6"/>
    <sheet name="Pakiet 7." sheetId="15" r:id="rId7"/>
    <sheet name="Pakiet 8." sheetId="16" r:id="rId8"/>
    <sheet name="Pakiet 9." sheetId="7" r:id="rId9"/>
    <sheet name="Pakiet 10." sheetId="8" r:id="rId10"/>
    <sheet name="Pakiet 11." sheetId="9" r:id="rId11"/>
    <sheet name="Pakiet 12." sheetId="10" r:id="rId12"/>
    <sheet name="Pakiet 13.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D6" i="1"/>
  <c r="F16" i="3"/>
  <c r="D16" i="3"/>
  <c r="F5" i="5"/>
  <c r="D5" i="5"/>
  <c r="F5" i="6"/>
  <c r="D5" i="6"/>
  <c r="F3" i="14"/>
  <c r="D3" i="14"/>
  <c r="F3" i="15"/>
  <c r="D3" i="15"/>
  <c r="F10" i="16"/>
  <c r="D10" i="16"/>
  <c r="F7" i="7"/>
  <c r="D7" i="7"/>
  <c r="F4" i="8"/>
  <c r="D4" i="8"/>
  <c r="F4" i="9"/>
  <c r="D4" i="9"/>
  <c r="D26" i="10"/>
  <c r="F26" i="10"/>
  <c r="F3" i="13"/>
  <c r="D3" i="13"/>
  <c r="D6" i="2"/>
  <c r="F6" i="1"/>
  <c r="D22" i="10" l="1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5" i="1" l="1"/>
  <c r="D4" i="1"/>
  <c r="D2" i="13" l="1"/>
</calcChain>
</file>

<file path=xl/sharedStrings.xml><?xml version="1.0" encoding="utf-8"?>
<sst xmlns="http://schemas.openxmlformats.org/spreadsheetml/2006/main" count="243" uniqueCount="94">
  <si>
    <t>Nr Pakietu</t>
  </si>
  <si>
    <t>L.p.</t>
  </si>
  <si>
    <t xml:space="preserve">Nazwa </t>
  </si>
  <si>
    <t>liczba świadczeń na 2 lata</t>
  </si>
  <si>
    <t>cena jednostkowa brutto</t>
  </si>
  <si>
    <t>czas oczekiwania na wykonanie świadczenia (dni robocze)</t>
  </si>
  <si>
    <t>P/C BARTONELLA WE KRWI W OBU KLASACH IgM, IgG  (KOCI PAZUR)*</t>
  </si>
  <si>
    <t>P/C ENTEROWIRUSY WE KRWI, PMR W OBU KLASACH IgM, IgG*</t>
  </si>
  <si>
    <t>P/C NEURONALNE METODA IMMUNOFLUORESCENCJI W SUROWICY</t>
  </si>
  <si>
    <t xml:space="preserve">P/C NEURONALNE METODA WESTERN BLOTT W SUROWICY </t>
  </si>
  <si>
    <t>P/C ENTEROCYTY WE KRWI W OBU KLASACH IgM, IgG</t>
  </si>
  <si>
    <t>P/C LIMBICZNE ZAPALENIA MÓZGU:  AMPA 1, Anty-CASPR 2, Anty- NMDA, Anty- GABARB 1, Anty-AMPA 2, Anty-Lgl 1  WE KRWI</t>
  </si>
  <si>
    <t>Badanie dihydropterydyny</t>
  </si>
  <si>
    <t>Badanie biopteryn w moczu</t>
  </si>
  <si>
    <t>AMINOGRAM MET.HPLC WE KRWI,PMR,MOCZU (wymaga dostarczenia zestawu do pobierania materiału,maksymalna ilość mat.do badań to 500ul surowicy i 500ul pmr)</t>
  </si>
  <si>
    <t>Badanie molekularne w kierunku dystrofii miotonicznej DM1/DM2</t>
  </si>
  <si>
    <t>Badanie podstawowe w kierunku ataksji rdzeniowo-móżdżkowych SCA (obejmuje SCA1, SCA2, SCA3)</t>
  </si>
  <si>
    <r>
      <t>Diagnostyka ataksji rdzeniowo-móżdżkowych</t>
    </r>
    <r>
      <rPr>
        <sz val="10"/>
        <color indexed="8"/>
        <rFont val="Ubuntu Light"/>
        <family val="2"/>
        <charset val="238"/>
      </rPr>
      <t xml:space="preserve"> (SCA6,SCA7,SCA10,SCA12,SCA17) badanie poszczególnych typów SCA </t>
    </r>
  </si>
  <si>
    <t>Badanie kału w kierunku Campylobacter</t>
  </si>
  <si>
    <t>Kał na posiew w kierunku Salmonella-Shigella</t>
  </si>
  <si>
    <t>Kał na posiew w kierunku Yersina</t>
  </si>
  <si>
    <t xml:space="preserve">Kał na posiew w kierunku enteropatogenne Escherichia Coli (EPEC) </t>
  </si>
  <si>
    <t>Klasyfikacja szczepu z grupy Salmonella i Shigella w oparciu o cechy biochemiczne i serologiczne</t>
  </si>
  <si>
    <t>Serodiagnostyka paragrypy 1,2,3,</t>
  </si>
  <si>
    <t>Grypa A, B, A/H1N1 metodą RT-PCR</t>
  </si>
  <si>
    <t>Badania laboratoryjne w razie awarii sprzętu, w tym:</t>
  </si>
  <si>
    <t>Morfologia</t>
  </si>
  <si>
    <t>ALT</t>
  </si>
  <si>
    <t>AST</t>
  </si>
  <si>
    <t>CRP</t>
  </si>
  <si>
    <t>Kreatynina</t>
  </si>
  <si>
    <t>Glukoza</t>
  </si>
  <si>
    <t>LDH</t>
  </si>
  <si>
    <t>Na+</t>
  </si>
  <si>
    <t>K</t>
  </si>
  <si>
    <t>Cl-</t>
  </si>
  <si>
    <t>Białko całkowite</t>
  </si>
  <si>
    <t>Amylaza</t>
  </si>
  <si>
    <t>CK</t>
  </si>
  <si>
    <t>CK-MB</t>
  </si>
  <si>
    <t>bilirubina całkowita</t>
  </si>
  <si>
    <t>bilirubina bezpośrednia</t>
  </si>
  <si>
    <t>troponina</t>
  </si>
  <si>
    <t>TSH</t>
  </si>
  <si>
    <t>PCT</t>
  </si>
  <si>
    <t>Beta HCG</t>
  </si>
  <si>
    <t>PT</t>
  </si>
  <si>
    <t>APTT</t>
  </si>
  <si>
    <t>D-Dimer</t>
  </si>
  <si>
    <t>Ocena subpopulacji limfocytów TBNK</t>
  </si>
  <si>
    <t>badanie moczu w kierunku mukopolisacharydozy (mocz "po nocy" 50 ml zamrożony)</t>
  </si>
  <si>
    <t>Chromatografia oligosacharydów w moczu (mocz "po nocy" 50 ml zamrożony)</t>
  </si>
  <si>
    <t>Enzymatyczna diagnostyka choroby Gauchera i Wolmana</t>
  </si>
  <si>
    <t>Oznaczenie aktywności chitotriozydazy w surowicy</t>
  </si>
  <si>
    <t>Diagnostyka choroby Krabbe'go</t>
  </si>
  <si>
    <t>14 dni</t>
  </si>
  <si>
    <t>10 dni</t>
  </si>
  <si>
    <t>2 dni</t>
  </si>
  <si>
    <t>3 miesięce</t>
  </si>
  <si>
    <t xml:space="preserve">czas oczekiwania na wykonanie świadczenia </t>
  </si>
  <si>
    <t>Minimalna choroba resztkowa- oznaczenie MRD AML metodą cytometrii przepływowej - AML-MRD-FC</t>
  </si>
  <si>
    <t>Szczegółowa diagnostyka immunofenotypowa (badanie wstępne)</t>
  </si>
  <si>
    <t>Wstępne genotypowanie AML</t>
  </si>
  <si>
    <t>Oznaczenie MRD w AML metodą PCR - AML-MRD-PCR</t>
  </si>
  <si>
    <t>5 dni</t>
  </si>
  <si>
    <t>6-8 tygodni</t>
  </si>
  <si>
    <t>4 dni</t>
  </si>
  <si>
    <t>7 dni</t>
  </si>
  <si>
    <t>3 dni</t>
  </si>
  <si>
    <t xml:space="preserve">7 DNI </t>
  </si>
  <si>
    <t>2 DNI</t>
  </si>
  <si>
    <t>2 godziny / cito 1 godzina</t>
  </si>
  <si>
    <t>1-2 dni</t>
  </si>
  <si>
    <t>Oznaczenie poziomu - sirolimus-metodą LC-MS/MS</t>
  </si>
  <si>
    <t>Oznaczenie poziomu - tacrolimus-metodą LC-MS/MS</t>
  </si>
  <si>
    <t>SUMA</t>
  </si>
  <si>
    <t>P/C W KIERUNKU BĄBLOWICY IgG W SUROWICY</t>
  </si>
  <si>
    <t>Enzymatyczna diagnostyka mukopolisacharydozy typu 1/H; choroby Hurler-Scheie (aktywność alfa-iduronidazy w leukocytach krwi lub fibroblastach skóry)</t>
  </si>
  <si>
    <t>ANALIZA BIOCHEMICZNA MUKOPOLISACHARYDOZ, SFINGOLIPIDOZ, NEUROLIPIDOZ, MUKOLIPIDOZ I INNYCH,  w tym:</t>
  </si>
  <si>
    <t>Test QuantiFERON-TB (test IGRA) - krew</t>
  </si>
  <si>
    <t>Badanie poziomu GASTRYNY we krwi</t>
  </si>
  <si>
    <t>Oznacznie ELASTAZY  trzustkowej w kale</t>
  </si>
  <si>
    <t>Oznaczenie poziomu stężenia Immunoglobilin IgG - PODKLASY: IgG1, IgG2, IgG3, IgG4 )</t>
  </si>
  <si>
    <t xml:space="preserve">Oznaczenie IG-FBP3 - oznaczenie stężenia białka wiążącego insulinopodobnego czynnika wzrostu IGFBP-3-  krew </t>
  </si>
  <si>
    <t>Badanie fosfatazy alkalicznej granulocytów (FAG)</t>
  </si>
  <si>
    <t>Barwienie cytochemiczne krwi lub szpiku</t>
  </si>
  <si>
    <t>Enzymatyczna diagnostyka choroby Pompego (aktywność lizosomalna kwaśnej alfa-glukozydazy leukocytach krwi lub fibroblastach skóry)</t>
  </si>
  <si>
    <t>enzymatyczna diagnostyka neurolipidoz i/lub mukolipidoz (w tym leukodystrofii metachromatycznej, gangliozydoz GM1 i GM2, choroby wtrętów komórkowych i innych.</t>
  </si>
  <si>
    <r>
      <t xml:space="preserve"> Enzymatyczna diagnostyka ceroidolipofuscynozy</t>
    </r>
    <r>
      <rPr>
        <sz val="10"/>
        <color indexed="8"/>
        <rFont val="Ubuntu Light"/>
        <family val="2"/>
        <charset val="238"/>
      </rPr>
      <t xml:space="preserve"> (Typ  I i II) enzymopatia lizosomowa</t>
    </r>
  </si>
  <si>
    <t>Test CHEMILUMINESCENCJI granulocytów we krwi</t>
  </si>
  <si>
    <t>Załącznik nr 1 do SWKO - Formularz Ofertowy</t>
  </si>
  <si>
    <t>P/C PRZECIW KLESZCZOWEMU ZAPALENIU MÓZGU WE KRWI W OBU KLASACH IgM, IgG*</t>
  </si>
  <si>
    <t xml:space="preserve">wartość brutto całego badania </t>
  </si>
  <si>
    <t>wartość brutto całego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</si>
</sst>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10"/>
      <color indexed="8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rgb="FF000000"/>
      <name val="Ubuntu Light"/>
      <family val="2"/>
      <charset val="238"/>
    </font>
    <font>
      <sz val="11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164" fontId="8" fillId="0" borderId="3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3" borderId="1" xfId="1" applyFont="1" applyFill="1" applyBorder="1" applyAlignment="1">
      <alignment horizontal="left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Excel Built-in Normal" xfId="1" xr:uid="{662D3C41-5CCA-46C1-B8C7-095D10A3734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D22E-0037-4B36-9292-64C8DF41E041}">
  <sheetPr>
    <pageSetUpPr fitToPage="1"/>
  </sheetPr>
  <dimension ref="A1:G6"/>
  <sheetViews>
    <sheetView workbookViewId="0">
      <selection activeCell="F3" sqref="F3"/>
    </sheetView>
  </sheetViews>
  <sheetFormatPr defaultRowHeight="15" x14ac:dyDescent="0.25"/>
  <cols>
    <col min="3" max="3" width="46.7109375" customWidth="1"/>
    <col min="4" max="4" width="14.5703125" customWidth="1"/>
    <col min="5" max="7" width="19.28515625" customWidth="1"/>
  </cols>
  <sheetData>
    <row r="1" spans="1:7" ht="16.5" x14ac:dyDescent="0.35">
      <c r="E1" s="38" t="s">
        <v>90</v>
      </c>
      <c r="F1" s="38"/>
      <c r="G1" s="38"/>
    </row>
    <row r="3" spans="1:7" ht="60" x14ac:dyDescent="0.25">
      <c r="A3" s="4" t="s">
        <v>0</v>
      </c>
      <c r="B3" s="4" t="s">
        <v>1</v>
      </c>
      <c r="C3" s="6" t="s">
        <v>2</v>
      </c>
      <c r="D3" s="5" t="s">
        <v>3</v>
      </c>
      <c r="E3" s="5" t="s">
        <v>4</v>
      </c>
      <c r="F3" s="5" t="s">
        <v>92</v>
      </c>
      <c r="G3" s="5" t="s">
        <v>5</v>
      </c>
    </row>
    <row r="4" spans="1:7" s="7" customFormat="1" ht="30" customHeight="1" x14ac:dyDescent="0.25">
      <c r="A4" s="37">
        <v>1</v>
      </c>
      <c r="B4" s="1">
        <v>1</v>
      </c>
      <c r="C4" s="2" t="s">
        <v>73</v>
      </c>
      <c r="D4" s="1">
        <f>13*2*2</f>
        <v>52</v>
      </c>
      <c r="E4" s="1"/>
      <c r="F4" s="1"/>
      <c r="G4" s="1" t="s">
        <v>57</v>
      </c>
    </row>
    <row r="5" spans="1:7" s="7" customFormat="1" ht="29.25" customHeight="1" x14ac:dyDescent="0.25">
      <c r="A5" s="37"/>
      <c r="B5" s="1">
        <v>2</v>
      </c>
      <c r="C5" s="2" t="s">
        <v>74</v>
      </c>
      <c r="D5" s="1">
        <f>19*2*2</f>
        <v>76</v>
      </c>
      <c r="E5" s="1"/>
      <c r="F5" s="1"/>
      <c r="G5" s="1" t="s">
        <v>57</v>
      </c>
    </row>
    <row r="6" spans="1:7" ht="18.75" x14ac:dyDescent="0.35">
      <c r="C6" s="31" t="s">
        <v>75</v>
      </c>
      <c r="D6" s="31">
        <f>SUM(D4:D5)</f>
        <v>128</v>
      </c>
      <c r="E6" s="31"/>
      <c r="F6" s="31">
        <f>SUM(F4:F5)</f>
        <v>0</v>
      </c>
      <c r="G6" s="31"/>
    </row>
  </sheetData>
  <mergeCells count="2">
    <mergeCell ref="A4:A5"/>
    <mergeCell ref="E1:G1"/>
  </mergeCells>
  <pageMargins left="0.7" right="0.7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CD8B-E10C-4F02-BD6A-8B3CA6E4FB4F}">
  <sheetPr>
    <pageSetUpPr fitToPage="1"/>
  </sheetPr>
  <dimension ref="A1:G4"/>
  <sheetViews>
    <sheetView workbookViewId="0">
      <selection activeCell="F1" sqref="F1"/>
    </sheetView>
  </sheetViews>
  <sheetFormatPr defaultRowHeight="15" x14ac:dyDescent="0.25"/>
  <cols>
    <col min="3" max="3" width="43.140625" customWidth="1"/>
    <col min="4" max="4" width="14.140625" customWidth="1"/>
    <col min="5" max="7" width="16.1406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33" x14ac:dyDescent="0.25">
      <c r="A2" s="39">
        <v>10</v>
      </c>
      <c r="B2" s="8">
        <v>1</v>
      </c>
      <c r="C2" s="15" t="s">
        <v>84</v>
      </c>
      <c r="D2" s="1">
        <v>2</v>
      </c>
      <c r="E2" s="9"/>
      <c r="F2" s="9"/>
      <c r="G2" s="1" t="s">
        <v>55</v>
      </c>
    </row>
    <row r="3" spans="1:7" ht="33" customHeight="1" x14ac:dyDescent="0.25">
      <c r="A3" s="39"/>
      <c r="B3" s="8">
        <v>2</v>
      </c>
      <c r="C3" s="15" t="s">
        <v>85</v>
      </c>
      <c r="D3" s="1">
        <v>2</v>
      </c>
      <c r="E3" s="9"/>
      <c r="F3" s="9"/>
      <c r="G3" s="1" t="s">
        <v>55</v>
      </c>
    </row>
    <row r="4" spans="1:7" ht="18.75" x14ac:dyDescent="0.35">
      <c r="C4" s="32" t="s">
        <v>75</v>
      </c>
      <c r="D4" s="32">
        <f>SUM(D2:D3)</f>
        <v>4</v>
      </c>
      <c r="E4" s="32"/>
      <c r="F4" s="32">
        <f>SUM(F2:F3)</f>
        <v>0</v>
      </c>
      <c r="G4" s="31"/>
    </row>
  </sheetData>
  <mergeCells count="1">
    <mergeCell ref="A2:A3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FACA-0615-42E8-9949-24EE546F09CC}">
  <sheetPr>
    <pageSetUpPr fitToPage="1"/>
  </sheetPr>
  <dimension ref="A1:G4"/>
  <sheetViews>
    <sheetView workbookViewId="0">
      <selection activeCell="F1" sqref="F1"/>
    </sheetView>
  </sheetViews>
  <sheetFormatPr defaultRowHeight="15" x14ac:dyDescent="0.25"/>
  <cols>
    <col min="3" max="3" width="36.140625" customWidth="1"/>
    <col min="4" max="7" width="21.7109375" customWidth="1"/>
  </cols>
  <sheetData>
    <row r="1" spans="1:7" ht="45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23.25" customHeight="1" x14ac:dyDescent="0.25">
      <c r="A2" s="37">
        <v>11</v>
      </c>
      <c r="B2" s="1">
        <v>1</v>
      </c>
      <c r="C2" s="11" t="s">
        <v>23</v>
      </c>
      <c r="D2" s="1">
        <v>2</v>
      </c>
      <c r="E2" s="9"/>
      <c r="F2" s="9"/>
      <c r="G2" s="1" t="s">
        <v>69</v>
      </c>
    </row>
    <row r="3" spans="1:7" ht="25.5" customHeight="1" x14ac:dyDescent="0.25">
      <c r="A3" s="37"/>
      <c r="B3" s="1">
        <v>2</v>
      </c>
      <c r="C3" s="11" t="s">
        <v>24</v>
      </c>
      <c r="D3" s="1">
        <v>4</v>
      </c>
      <c r="E3" s="9"/>
      <c r="F3" s="9"/>
      <c r="G3" s="1" t="s">
        <v>70</v>
      </c>
    </row>
    <row r="4" spans="1:7" ht="18.75" x14ac:dyDescent="0.35">
      <c r="C4" s="32" t="s">
        <v>75</v>
      </c>
      <c r="D4" s="32">
        <f>SUM(D2:D3)</f>
        <v>6</v>
      </c>
      <c r="E4" s="32"/>
      <c r="F4" s="32">
        <f>SUM(F2:F3)</f>
        <v>0</v>
      </c>
      <c r="G4" s="31"/>
    </row>
  </sheetData>
  <mergeCells count="1">
    <mergeCell ref="A2:A3"/>
  </mergeCells>
  <pageMargins left="0.7" right="0.7" top="0.75" bottom="0.75" header="0.3" footer="0.3"/>
  <pageSetup paperSize="9" scale="9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8374-5BF1-4D04-84B2-0A50F000875A}">
  <sheetPr>
    <pageSetUpPr fitToPage="1"/>
  </sheetPr>
  <dimension ref="A1:G26"/>
  <sheetViews>
    <sheetView tabSelected="1" workbookViewId="0">
      <selection activeCell="F1" sqref="F1"/>
    </sheetView>
  </sheetViews>
  <sheetFormatPr defaultRowHeight="15" x14ac:dyDescent="0.25"/>
  <cols>
    <col min="3" max="3" width="38" customWidth="1"/>
    <col min="4" max="6" width="19.85546875" customWidth="1"/>
    <col min="7" max="7" width="23.28515625" customWidth="1"/>
  </cols>
  <sheetData>
    <row r="1" spans="1:7" ht="45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30" x14ac:dyDescent="0.25">
      <c r="A2" s="39">
        <v>12</v>
      </c>
      <c r="B2" s="8"/>
      <c r="C2" s="12" t="s">
        <v>25</v>
      </c>
      <c r="D2" s="1"/>
      <c r="E2" s="9"/>
      <c r="F2" s="9"/>
      <c r="G2" s="9"/>
    </row>
    <row r="3" spans="1:7" ht="16.5" x14ac:dyDescent="0.25">
      <c r="A3" s="39"/>
      <c r="B3" s="8">
        <v>1</v>
      </c>
      <c r="C3" s="13" t="s">
        <v>26</v>
      </c>
      <c r="D3" s="29">
        <f>300*2</f>
        <v>600</v>
      </c>
      <c r="E3" s="9"/>
      <c r="F3" s="9"/>
      <c r="G3" s="1" t="s">
        <v>71</v>
      </c>
    </row>
    <row r="4" spans="1:7" ht="16.5" x14ac:dyDescent="0.25">
      <c r="A4" s="39"/>
      <c r="B4" s="8">
        <v>2</v>
      </c>
      <c r="C4" s="14" t="s">
        <v>27</v>
      </c>
      <c r="D4" s="29">
        <f>200</f>
        <v>200</v>
      </c>
      <c r="E4" s="9"/>
      <c r="F4" s="9"/>
      <c r="G4" s="1" t="s">
        <v>71</v>
      </c>
    </row>
    <row r="5" spans="1:7" ht="16.5" x14ac:dyDescent="0.25">
      <c r="A5" s="39"/>
      <c r="B5" s="8">
        <v>3</v>
      </c>
      <c r="C5" s="14" t="s">
        <v>28</v>
      </c>
      <c r="D5" s="29">
        <f>200</f>
        <v>200</v>
      </c>
      <c r="E5" s="9"/>
      <c r="F5" s="9"/>
      <c r="G5" s="1" t="s">
        <v>71</v>
      </c>
    </row>
    <row r="6" spans="1:7" ht="16.5" x14ac:dyDescent="0.25">
      <c r="A6" s="39"/>
      <c r="B6" s="8">
        <v>4</v>
      </c>
      <c r="C6" s="14" t="s">
        <v>29</v>
      </c>
      <c r="D6" s="29">
        <f>200</f>
        <v>200</v>
      </c>
      <c r="E6" s="9"/>
      <c r="F6" s="9"/>
      <c r="G6" s="1" t="s">
        <v>71</v>
      </c>
    </row>
    <row r="7" spans="1:7" ht="16.5" x14ac:dyDescent="0.25">
      <c r="A7" s="39"/>
      <c r="B7" s="8">
        <v>5</v>
      </c>
      <c r="C7" s="14" t="s">
        <v>30</v>
      </c>
      <c r="D7" s="29">
        <f>200</f>
        <v>200</v>
      </c>
      <c r="E7" s="9"/>
      <c r="F7" s="9"/>
      <c r="G7" s="1" t="s">
        <v>71</v>
      </c>
    </row>
    <row r="8" spans="1:7" ht="16.5" x14ac:dyDescent="0.25">
      <c r="A8" s="39"/>
      <c r="B8" s="8">
        <v>6</v>
      </c>
      <c r="C8" s="14" t="s">
        <v>31</v>
      </c>
      <c r="D8" s="29">
        <f>200</f>
        <v>200</v>
      </c>
      <c r="E8" s="9"/>
      <c r="F8" s="9"/>
      <c r="G8" s="1" t="s">
        <v>71</v>
      </c>
    </row>
    <row r="9" spans="1:7" ht="16.5" x14ac:dyDescent="0.25">
      <c r="A9" s="39"/>
      <c r="B9" s="8">
        <v>7</v>
      </c>
      <c r="C9" s="14" t="s">
        <v>32</v>
      </c>
      <c r="D9" s="29">
        <f>200</f>
        <v>200</v>
      </c>
      <c r="E9" s="9"/>
      <c r="F9" s="9"/>
      <c r="G9" s="1" t="s">
        <v>71</v>
      </c>
    </row>
    <row r="10" spans="1:7" ht="16.5" x14ac:dyDescent="0.25">
      <c r="A10" s="39"/>
      <c r="B10" s="8">
        <v>8</v>
      </c>
      <c r="C10" s="14" t="s">
        <v>33</v>
      </c>
      <c r="D10" s="29">
        <f>200</f>
        <v>200</v>
      </c>
      <c r="E10" s="9"/>
      <c r="F10" s="9"/>
      <c r="G10" s="1" t="s">
        <v>71</v>
      </c>
    </row>
    <row r="11" spans="1:7" ht="16.5" x14ac:dyDescent="0.25">
      <c r="A11" s="39"/>
      <c r="B11" s="8">
        <v>9</v>
      </c>
      <c r="C11" s="14" t="s">
        <v>34</v>
      </c>
      <c r="D11" s="29">
        <f>200</f>
        <v>200</v>
      </c>
      <c r="E11" s="9"/>
      <c r="F11" s="9"/>
      <c r="G11" s="1" t="s">
        <v>71</v>
      </c>
    </row>
    <row r="12" spans="1:7" ht="16.5" x14ac:dyDescent="0.25">
      <c r="A12" s="39"/>
      <c r="B12" s="8">
        <v>10</v>
      </c>
      <c r="C12" s="14" t="s">
        <v>35</v>
      </c>
      <c r="D12" s="29">
        <f>200</f>
        <v>200</v>
      </c>
      <c r="E12" s="9"/>
      <c r="F12" s="9"/>
      <c r="G12" s="1" t="s">
        <v>71</v>
      </c>
    </row>
    <row r="13" spans="1:7" ht="16.5" x14ac:dyDescent="0.25">
      <c r="A13" s="39"/>
      <c r="B13" s="8">
        <v>11</v>
      </c>
      <c r="C13" s="14" t="s">
        <v>36</v>
      </c>
      <c r="D13" s="29">
        <f>200</f>
        <v>200</v>
      </c>
      <c r="E13" s="9"/>
      <c r="F13" s="9"/>
      <c r="G13" s="1" t="s">
        <v>71</v>
      </c>
    </row>
    <row r="14" spans="1:7" ht="16.5" x14ac:dyDescent="0.25">
      <c r="A14" s="39"/>
      <c r="B14" s="8">
        <v>12</v>
      </c>
      <c r="C14" s="14" t="s">
        <v>37</v>
      </c>
      <c r="D14" s="29">
        <f>200</f>
        <v>200</v>
      </c>
      <c r="E14" s="9"/>
      <c r="F14" s="9"/>
      <c r="G14" s="1" t="s">
        <v>71</v>
      </c>
    </row>
    <row r="15" spans="1:7" ht="16.5" x14ac:dyDescent="0.25">
      <c r="A15" s="39"/>
      <c r="B15" s="8">
        <v>13</v>
      </c>
      <c r="C15" s="14" t="s">
        <v>38</v>
      </c>
      <c r="D15" s="29">
        <f>200</f>
        <v>200</v>
      </c>
      <c r="E15" s="9"/>
      <c r="F15" s="9"/>
      <c r="G15" s="1" t="s">
        <v>71</v>
      </c>
    </row>
    <row r="16" spans="1:7" ht="16.5" x14ac:dyDescent="0.25">
      <c r="A16" s="39"/>
      <c r="B16" s="8">
        <v>14</v>
      </c>
      <c r="C16" s="14" t="s">
        <v>39</v>
      </c>
      <c r="D16" s="29">
        <f>200</f>
        <v>200</v>
      </c>
      <c r="E16" s="9"/>
      <c r="F16" s="9"/>
      <c r="G16" s="1" t="s">
        <v>71</v>
      </c>
    </row>
    <row r="17" spans="1:7" ht="16.5" x14ac:dyDescent="0.25">
      <c r="A17" s="39"/>
      <c r="B17" s="8">
        <v>15</v>
      </c>
      <c r="C17" s="14" t="s">
        <v>40</v>
      </c>
      <c r="D17" s="29">
        <f>200</f>
        <v>200</v>
      </c>
      <c r="E17" s="9"/>
      <c r="F17" s="9"/>
      <c r="G17" s="1" t="s">
        <v>71</v>
      </c>
    </row>
    <row r="18" spans="1:7" ht="16.5" x14ac:dyDescent="0.25">
      <c r="A18" s="39"/>
      <c r="B18" s="8">
        <v>16</v>
      </c>
      <c r="C18" s="14" t="s">
        <v>41</v>
      </c>
      <c r="D18" s="29">
        <f>200</f>
        <v>200</v>
      </c>
      <c r="E18" s="9"/>
      <c r="F18" s="9"/>
      <c r="G18" s="1" t="s">
        <v>71</v>
      </c>
    </row>
    <row r="19" spans="1:7" ht="16.5" x14ac:dyDescent="0.25">
      <c r="A19" s="39"/>
      <c r="B19" s="8">
        <v>17</v>
      </c>
      <c r="C19" s="14" t="s">
        <v>42</v>
      </c>
      <c r="D19" s="29">
        <f>200</f>
        <v>200</v>
      </c>
      <c r="E19" s="9"/>
      <c r="F19" s="9"/>
      <c r="G19" s="1" t="s">
        <v>71</v>
      </c>
    </row>
    <row r="20" spans="1:7" ht="16.5" x14ac:dyDescent="0.25">
      <c r="A20" s="39"/>
      <c r="B20" s="8">
        <v>18</v>
      </c>
      <c r="C20" s="14" t="s">
        <v>43</v>
      </c>
      <c r="D20" s="29">
        <f>200</f>
        <v>200</v>
      </c>
      <c r="E20" s="9"/>
      <c r="F20" s="9"/>
      <c r="G20" s="1" t="s">
        <v>71</v>
      </c>
    </row>
    <row r="21" spans="1:7" ht="16.5" x14ac:dyDescent="0.25">
      <c r="A21" s="39"/>
      <c r="B21" s="8">
        <v>19</v>
      </c>
      <c r="C21" s="14" t="s">
        <v>44</v>
      </c>
      <c r="D21" s="29">
        <f>200</f>
        <v>200</v>
      </c>
      <c r="E21" s="9"/>
      <c r="F21" s="9"/>
      <c r="G21" s="1" t="s">
        <v>71</v>
      </c>
    </row>
    <row r="22" spans="1:7" ht="16.5" x14ac:dyDescent="0.25">
      <c r="A22" s="39"/>
      <c r="B22" s="8">
        <v>20</v>
      </c>
      <c r="C22" s="14" t="s">
        <v>45</v>
      </c>
      <c r="D22" s="29">
        <f>200</f>
        <v>200</v>
      </c>
      <c r="E22" s="9"/>
      <c r="F22" s="9"/>
      <c r="G22" s="1" t="s">
        <v>71</v>
      </c>
    </row>
    <row r="23" spans="1:7" ht="16.5" x14ac:dyDescent="0.25">
      <c r="A23" s="39"/>
      <c r="B23" s="8">
        <v>21</v>
      </c>
      <c r="C23" s="14" t="s">
        <v>46</v>
      </c>
      <c r="D23" s="29">
        <v>100</v>
      </c>
      <c r="E23" s="9"/>
      <c r="F23" s="9"/>
      <c r="G23" s="1" t="s">
        <v>71</v>
      </c>
    </row>
    <row r="24" spans="1:7" ht="16.5" x14ac:dyDescent="0.25">
      <c r="A24" s="39"/>
      <c r="B24" s="8">
        <v>22</v>
      </c>
      <c r="C24" s="14" t="s">
        <v>47</v>
      </c>
      <c r="D24" s="29">
        <v>100</v>
      </c>
      <c r="E24" s="9"/>
      <c r="F24" s="9"/>
      <c r="G24" s="1" t="s">
        <v>71</v>
      </c>
    </row>
    <row r="25" spans="1:7" ht="16.5" x14ac:dyDescent="0.25">
      <c r="A25" s="39"/>
      <c r="B25" s="8">
        <v>23</v>
      </c>
      <c r="C25" s="33" t="s">
        <v>48</v>
      </c>
      <c r="D25" s="30">
        <v>100</v>
      </c>
      <c r="E25" s="34"/>
      <c r="F25" s="34"/>
      <c r="G25" s="35" t="s">
        <v>71</v>
      </c>
    </row>
    <row r="26" spans="1:7" ht="18.75" x14ac:dyDescent="0.25">
      <c r="C26" s="32" t="s">
        <v>75</v>
      </c>
      <c r="D26" s="32">
        <f>SUM(D3:D25)</f>
        <v>4700</v>
      </c>
      <c r="E26" s="32"/>
      <c r="F26" s="32">
        <f>SUM(F3:F25)</f>
        <v>0</v>
      </c>
      <c r="G26" s="32"/>
    </row>
  </sheetData>
  <mergeCells count="1">
    <mergeCell ref="A2:A25"/>
  </mergeCells>
  <pageMargins left="0.7" right="0.7" top="0.75" bottom="0.75" header="0.3" footer="0.3"/>
  <pageSetup paperSize="9"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4542-FBD6-4C9A-95CA-67BEA87A5A3D}">
  <sheetPr>
    <pageSetUpPr fitToPage="1"/>
  </sheetPr>
  <dimension ref="A1:G3"/>
  <sheetViews>
    <sheetView workbookViewId="0">
      <selection activeCell="F1" sqref="F1"/>
    </sheetView>
  </sheetViews>
  <sheetFormatPr defaultRowHeight="15" x14ac:dyDescent="0.25"/>
  <cols>
    <col min="3" max="3" width="33.7109375" customWidth="1"/>
    <col min="4" max="7" width="16.57031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33" x14ac:dyDescent="0.25">
      <c r="A2" s="24">
        <v>13</v>
      </c>
      <c r="B2" s="1">
        <v>1</v>
      </c>
      <c r="C2" s="2" t="s">
        <v>49</v>
      </c>
      <c r="D2" s="1">
        <f>35*2*2</f>
        <v>140</v>
      </c>
      <c r="E2" s="1"/>
      <c r="F2" s="1"/>
      <c r="G2" s="1" t="s">
        <v>72</v>
      </c>
    </row>
    <row r="3" spans="1:7" ht="18.75" x14ac:dyDescent="0.25">
      <c r="C3" s="32" t="s">
        <v>75</v>
      </c>
      <c r="D3" s="32">
        <f>SUM(D2)</f>
        <v>140</v>
      </c>
      <c r="E3" s="32"/>
      <c r="F3" s="32">
        <f>SUM(F2)</f>
        <v>0</v>
      </c>
      <c r="G3" s="32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B700-17D3-47AA-9824-F77469E59D51}">
  <sheetPr>
    <pageSetUpPr fitToPage="1"/>
  </sheetPr>
  <dimension ref="A1:G6"/>
  <sheetViews>
    <sheetView workbookViewId="0">
      <selection activeCell="F1" sqref="F1"/>
    </sheetView>
  </sheetViews>
  <sheetFormatPr defaultRowHeight="15" x14ac:dyDescent="0.25"/>
  <cols>
    <col min="1" max="2" width="11.85546875" customWidth="1"/>
    <col min="3" max="3" width="41" customWidth="1"/>
    <col min="4" max="6" width="15" customWidth="1"/>
    <col min="7" max="7" width="18.85546875" customWidth="1"/>
    <col min="8" max="8" width="15" customWidth="1"/>
  </cols>
  <sheetData>
    <row r="1" spans="1:7" ht="60" x14ac:dyDescent="0.25">
      <c r="A1" s="4" t="s">
        <v>0</v>
      </c>
      <c r="B1" s="4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47.25" customHeight="1" x14ac:dyDescent="0.35">
      <c r="A2" s="39">
        <v>2</v>
      </c>
      <c r="B2" s="8">
        <v>1</v>
      </c>
      <c r="C2" s="27" t="s">
        <v>60</v>
      </c>
      <c r="D2" s="8">
        <v>32</v>
      </c>
      <c r="E2" s="26"/>
      <c r="F2" s="26"/>
      <c r="G2" s="8" t="s">
        <v>64</v>
      </c>
    </row>
    <row r="3" spans="1:7" ht="47.25" customHeight="1" x14ac:dyDescent="0.35">
      <c r="A3" s="39"/>
      <c r="B3" s="28">
        <v>2</v>
      </c>
      <c r="C3" s="27" t="s">
        <v>61</v>
      </c>
      <c r="D3" s="8">
        <v>8</v>
      </c>
      <c r="E3" s="26"/>
      <c r="F3" s="26"/>
      <c r="G3" s="8" t="s">
        <v>64</v>
      </c>
    </row>
    <row r="4" spans="1:7" ht="47.25" customHeight="1" x14ac:dyDescent="0.35">
      <c r="A4" s="39"/>
      <c r="B4" s="8">
        <v>3</v>
      </c>
      <c r="C4" s="27" t="s">
        <v>62</v>
      </c>
      <c r="D4" s="8">
        <v>8</v>
      </c>
      <c r="E4" s="26"/>
      <c r="F4" s="26"/>
      <c r="G4" s="8" t="s">
        <v>64</v>
      </c>
    </row>
    <row r="5" spans="1:7" ht="47.25" customHeight="1" x14ac:dyDescent="0.35">
      <c r="A5" s="39"/>
      <c r="B5" s="28">
        <v>4</v>
      </c>
      <c r="C5" s="27" t="s">
        <v>63</v>
      </c>
      <c r="D5" s="8">
        <v>16</v>
      </c>
      <c r="E5" s="26"/>
      <c r="F5" s="26"/>
      <c r="G5" s="8" t="s">
        <v>64</v>
      </c>
    </row>
    <row r="6" spans="1:7" ht="18.75" x14ac:dyDescent="0.35">
      <c r="C6" s="32" t="s">
        <v>75</v>
      </c>
      <c r="D6" s="32">
        <f>SUM(D2:D5)</f>
        <v>64</v>
      </c>
      <c r="E6" s="32"/>
      <c r="F6" s="32">
        <f>SUM(F2:F5)</f>
        <v>0</v>
      </c>
      <c r="G6" s="31"/>
    </row>
  </sheetData>
  <mergeCells count="1">
    <mergeCell ref="A2:A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1752-F7EE-424B-A2EC-9D789491D420}">
  <sheetPr>
    <pageSetUpPr fitToPage="1"/>
  </sheetPr>
  <dimension ref="A1:G16"/>
  <sheetViews>
    <sheetView workbookViewId="0">
      <selection activeCell="F1" sqref="F1"/>
    </sheetView>
  </sheetViews>
  <sheetFormatPr defaultRowHeight="15" x14ac:dyDescent="0.25"/>
  <cols>
    <col min="3" max="3" width="46.42578125" customWidth="1"/>
    <col min="4" max="8" width="15.7109375" customWidth="1"/>
  </cols>
  <sheetData>
    <row r="1" spans="1:7" ht="60.75" thickBot="1" x14ac:dyDescent="0.3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s="23" customFormat="1" ht="33.75" customHeight="1" x14ac:dyDescent="0.25">
      <c r="A2" s="37">
        <v>3</v>
      </c>
      <c r="B2" s="1">
        <v>1</v>
      </c>
      <c r="C2" s="22" t="s">
        <v>81</v>
      </c>
      <c r="D2" s="16">
        <v>2</v>
      </c>
      <c r="E2" s="9"/>
      <c r="F2" s="9"/>
      <c r="G2" s="1" t="s">
        <v>55</v>
      </c>
    </row>
    <row r="3" spans="1:7" s="23" customFormat="1" ht="33.75" customHeight="1" x14ac:dyDescent="0.25">
      <c r="A3" s="37"/>
      <c r="B3" s="1">
        <v>2</v>
      </c>
      <c r="C3" s="22" t="s">
        <v>80</v>
      </c>
      <c r="D3" s="17">
        <v>2</v>
      </c>
      <c r="E3" s="9"/>
      <c r="F3" s="9"/>
      <c r="G3" s="1" t="s">
        <v>55</v>
      </c>
    </row>
    <row r="4" spans="1:7" s="23" customFormat="1" ht="53.25" customHeight="1" x14ac:dyDescent="0.25">
      <c r="A4" s="37"/>
      <c r="B4" s="1">
        <v>3</v>
      </c>
      <c r="C4" s="22" t="s">
        <v>83</v>
      </c>
      <c r="D4" s="17">
        <v>600</v>
      </c>
      <c r="E4" s="9"/>
      <c r="F4" s="9"/>
      <c r="G4" s="1" t="s">
        <v>55</v>
      </c>
    </row>
    <row r="5" spans="1:7" s="23" customFormat="1" ht="33.75" customHeight="1" x14ac:dyDescent="0.25">
      <c r="A5" s="37"/>
      <c r="B5" s="8">
        <v>4</v>
      </c>
      <c r="C5" s="22" t="s">
        <v>89</v>
      </c>
      <c r="D5" s="17">
        <v>4</v>
      </c>
      <c r="E5" s="9"/>
      <c r="F5" s="9"/>
      <c r="G5" s="1" t="s">
        <v>55</v>
      </c>
    </row>
    <row r="6" spans="1:7" s="23" customFormat="1" ht="33.75" customHeight="1" x14ac:dyDescent="0.25">
      <c r="A6" s="37"/>
      <c r="B6" s="1">
        <v>5</v>
      </c>
      <c r="C6" s="22" t="s">
        <v>79</v>
      </c>
      <c r="D6" s="17">
        <v>100</v>
      </c>
      <c r="E6" s="9"/>
      <c r="F6" s="9"/>
      <c r="G6" s="1" t="s">
        <v>56</v>
      </c>
    </row>
    <row r="7" spans="1:7" s="23" customFormat="1" ht="33.75" customHeight="1" x14ac:dyDescent="0.25">
      <c r="A7" s="37"/>
      <c r="B7" s="1">
        <v>6</v>
      </c>
      <c r="C7" s="22" t="s">
        <v>82</v>
      </c>
      <c r="D7" s="17">
        <v>60</v>
      </c>
      <c r="E7" s="9"/>
      <c r="F7" s="9"/>
      <c r="G7" s="1" t="s">
        <v>55</v>
      </c>
    </row>
    <row r="8" spans="1:7" s="23" customFormat="1" ht="33.75" customHeight="1" x14ac:dyDescent="0.25">
      <c r="A8" s="37"/>
      <c r="B8" s="1">
        <v>7</v>
      </c>
      <c r="C8" s="22" t="s">
        <v>6</v>
      </c>
      <c r="D8" s="17">
        <v>10</v>
      </c>
      <c r="E8" s="9"/>
      <c r="F8" s="9"/>
      <c r="G8" s="1" t="s">
        <v>55</v>
      </c>
    </row>
    <row r="9" spans="1:7" s="23" customFormat="1" ht="33.75" customHeight="1" x14ac:dyDescent="0.25">
      <c r="A9" s="37"/>
      <c r="B9" s="1">
        <v>8</v>
      </c>
      <c r="C9" s="22" t="s">
        <v>7</v>
      </c>
      <c r="D9" s="17">
        <v>4</v>
      </c>
      <c r="E9" s="9"/>
      <c r="F9" s="9"/>
      <c r="G9" s="1" t="s">
        <v>55</v>
      </c>
    </row>
    <row r="10" spans="1:7" s="23" customFormat="1" ht="33.75" customHeight="1" x14ac:dyDescent="0.25">
      <c r="A10" s="37"/>
      <c r="B10" s="1">
        <v>9</v>
      </c>
      <c r="C10" s="22" t="s">
        <v>76</v>
      </c>
      <c r="D10" s="17">
        <v>10</v>
      </c>
      <c r="E10" s="9"/>
      <c r="F10" s="9"/>
      <c r="G10" s="1" t="s">
        <v>55</v>
      </c>
    </row>
    <row r="11" spans="1:7" s="23" customFormat="1" ht="33.75" customHeight="1" x14ac:dyDescent="0.25">
      <c r="A11" s="37"/>
      <c r="B11" s="1">
        <v>10</v>
      </c>
      <c r="C11" s="22" t="s">
        <v>8</v>
      </c>
      <c r="D11" s="17">
        <v>10</v>
      </c>
      <c r="E11" s="9"/>
      <c r="F11" s="9"/>
      <c r="G11" s="1" t="s">
        <v>55</v>
      </c>
    </row>
    <row r="12" spans="1:7" s="23" customFormat="1" ht="33.75" customHeight="1" x14ac:dyDescent="0.25">
      <c r="A12" s="37"/>
      <c r="B12" s="1">
        <v>11</v>
      </c>
      <c r="C12" s="22" t="s">
        <v>9</v>
      </c>
      <c r="D12" s="17">
        <v>12</v>
      </c>
      <c r="E12" s="9"/>
      <c r="F12" s="9"/>
      <c r="G12" s="1" t="s">
        <v>55</v>
      </c>
    </row>
    <row r="13" spans="1:7" s="23" customFormat="1" ht="33.75" customHeight="1" x14ac:dyDescent="0.25">
      <c r="A13" s="37"/>
      <c r="B13" s="1">
        <v>12</v>
      </c>
      <c r="C13" s="22" t="s">
        <v>10</v>
      </c>
      <c r="D13" s="17">
        <v>4</v>
      </c>
      <c r="E13" s="9"/>
      <c r="F13" s="9"/>
      <c r="G13" s="1" t="s">
        <v>55</v>
      </c>
    </row>
    <row r="14" spans="1:7" s="23" customFormat="1" ht="49.5" x14ac:dyDescent="0.25">
      <c r="A14" s="37"/>
      <c r="B14" s="1">
        <v>13</v>
      </c>
      <c r="C14" s="22" t="s">
        <v>11</v>
      </c>
      <c r="D14" s="17">
        <v>20</v>
      </c>
      <c r="E14" s="9"/>
      <c r="F14" s="9"/>
      <c r="G14" s="1" t="s">
        <v>55</v>
      </c>
    </row>
    <row r="15" spans="1:7" s="23" customFormat="1" ht="33.75" customHeight="1" x14ac:dyDescent="0.25">
      <c r="A15" s="37"/>
      <c r="B15" s="1">
        <v>14</v>
      </c>
      <c r="C15" s="22" t="s">
        <v>91</v>
      </c>
      <c r="D15" s="18">
        <v>8</v>
      </c>
      <c r="E15" s="9"/>
      <c r="F15" s="9"/>
      <c r="G15" s="1" t="s">
        <v>55</v>
      </c>
    </row>
    <row r="16" spans="1:7" ht="18.75" x14ac:dyDescent="0.25">
      <c r="C16" s="32" t="s">
        <v>75</v>
      </c>
      <c r="D16" s="36">
        <f>SUM(D2:D15)</f>
        <v>846</v>
      </c>
      <c r="E16" s="32"/>
      <c r="F16" s="32">
        <f>SUM(F2:F15)</f>
        <v>0</v>
      </c>
      <c r="G16" s="32"/>
    </row>
  </sheetData>
  <mergeCells count="1">
    <mergeCell ref="A2:A15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86F9-BB16-427F-AFA3-FA4DB436E0D8}">
  <sheetPr>
    <pageSetUpPr fitToPage="1"/>
  </sheetPr>
  <dimension ref="A1:G5"/>
  <sheetViews>
    <sheetView workbookViewId="0">
      <selection activeCell="F1" sqref="F1"/>
    </sheetView>
  </sheetViews>
  <sheetFormatPr defaultRowHeight="15" x14ac:dyDescent="0.25"/>
  <cols>
    <col min="3" max="3" width="43.85546875" customWidth="1"/>
    <col min="4" max="7" width="21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21" customHeight="1" x14ac:dyDescent="0.25">
      <c r="A2" s="39">
        <v>4</v>
      </c>
      <c r="B2" s="8">
        <v>1</v>
      </c>
      <c r="C2" s="19" t="s">
        <v>12</v>
      </c>
      <c r="D2" s="1">
        <v>2</v>
      </c>
      <c r="E2" s="9"/>
      <c r="F2" s="9"/>
      <c r="G2" s="18" t="s">
        <v>56</v>
      </c>
    </row>
    <row r="3" spans="1:7" ht="21" customHeight="1" x14ac:dyDescent="0.25">
      <c r="A3" s="39"/>
      <c r="B3" s="8">
        <v>2</v>
      </c>
      <c r="C3" s="19" t="s">
        <v>13</v>
      </c>
      <c r="D3" s="1">
        <v>2</v>
      </c>
      <c r="E3" s="9"/>
      <c r="F3" s="9"/>
      <c r="G3" s="18" t="s">
        <v>56</v>
      </c>
    </row>
    <row r="4" spans="1:7" ht="66" x14ac:dyDescent="0.25">
      <c r="A4" s="39"/>
      <c r="B4" s="8">
        <v>3</v>
      </c>
      <c r="C4" s="19" t="s">
        <v>14</v>
      </c>
      <c r="D4" s="1">
        <v>100</v>
      </c>
      <c r="E4" s="9"/>
      <c r="F4" s="9"/>
      <c r="G4" s="18" t="s">
        <v>56</v>
      </c>
    </row>
    <row r="5" spans="1:7" ht="18.75" x14ac:dyDescent="0.35">
      <c r="C5" s="32" t="s">
        <v>75</v>
      </c>
      <c r="D5" s="32">
        <f>SUM(D2:D4)</f>
        <v>104</v>
      </c>
      <c r="E5" s="32"/>
      <c r="F5" s="32">
        <f>SUM(F2:F4)</f>
        <v>0</v>
      </c>
      <c r="G5" s="31"/>
    </row>
  </sheetData>
  <mergeCells count="1">
    <mergeCell ref="A2:A4"/>
  </mergeCells>
  <pageMargins left="0.7" right="0.7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ECE4-0527-4D34-963B-774DE572C0C0}">
  <sheetPr>
    <pageSetUpPr fitToPage="1"/>
  </sheetPr>
  <dimension ref="A1:G13"/>
  <sheetViews>
    <sheetView workbookViewId="0">
      <selection activeCell="F1" sqref="F1"/>
    </sheetView>
  </sheetViews>
  <sheetFormatPr defaultRowHeight="15" x14ac:dyDescent="0.25"/>
  <cols>
    <col min="3" max="3" width="61.42578125" customWidth="1"/>
    <col min="4" max="7" width="23" customWidth="1"/>
  </cols>
  <sheetData>
    <row r="1" spans="1:7" ht="3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10" t="s">
        <v>59</v>
      </c>
    </row>
    <row r="2" spans="1:7" ht="18" x14ac:dyDescent="0.25">
      <c r="A2" s="40">
        <v>5</v>
      </c>
      <c r="B2" s="1">
        <v>1</v>
      </c>
      <c r="C2" s="22" t="s">
        <v>15</v>
      </c>
      <c r="D2" s="25">
        <v>2</v>
      </c>
      <c r="E2" s="9"/>
      <c r="F2" s="9"/>
      <c r="G2" s="1" t="s">
        <v>58</v>
      </c>
    </row>
    <row r="3" spans="1:7" ht="33" x14ac:dyDescent="0.25">
      <c r="A3" s="41"/>
      <c r="B3" s="1">
        <v>2</v>
      </c>
      <c r="C3" s="19" t="s">
        <v>16</v>
      </c>
      <c r="D3" s="25">
        <v>2</v>
      </c>
      <c r="E3" s="9"/>
      <c r="F3" s="9"/>
      <c r="G3" s="1" t="s">
        <v>58</v>
      </c>
    </row>
    <row r="4" spans="1:7" ht="49.5" x14ac:dyDescent="0.25">
      <c r="A4" s="42"/>
      <c r="B4" s="1">
        <v>3</v>
      </c>
      <c r="C4" s="19" t="s">
        <v>17</v>
      </c>
      <c r="D4" s="25">
        <v>2</v>
      </c>
      <c r="E4" s="9"/>
      <c r="F4" s="9"/>
      <c r="G4" s="1" t="s">
        <v>65</v>
      </c>
    </row>
    <row r="5" spans="1:7" ht="18.75" x14ac:dyDescent="0.25">
      <c r="C5" s="32" t="s">
        <v>75</v>
      </c>
      <c r="D5" s="32">
        <f>SUM(D2:D4)</f>
        <v>6</v>
      </c>
      <c r="E5" s="32"/>
      <c r="F5" s="32">
        <f>SUM(F2:F4)</f>
        <v>0</v>
      </c>
      <c r="G5" s="32"/>
    </row>
    <row r="12" spans="1:7" ht="20.25" customHeight="1" x14ac:dyDescent="0.25"/>
    <row r="13" spans="1:7" ht="21.75" customHeight="1" x14ac:dyDescent="0.25"/>
  </sheetData>
  <mergeCells count="1">
    <mergeCell ref="A2:A4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22DD-D187-435C-ADBE-059D2F32780D}">
  <sheetPr>
    <pageSetUpPr fitToPage="1"/>
  </sheetPr>
  <dimension ref="A1:G3"/>
  <sheetViews>
    <sheetView workbookViewId="0">
      <selection activeCell="F1" sqref="F1"/>
    </sheetView>
  </sheetViews>
  <sheetFormatPr defaultRowHeight="15" x14ac:dyDescent="0.25"/>
  <cols>
    <col min="3" max="3" width="67" customWidth="1"/>
    <col min="4" max="7" width="26.28515625" customWidth="1"/>
  </cols>
  <sheetData>
    <row r="1" spans="1:7" ht="3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93</v>
      </c>
      <c r="G1" s="10" t="s">
        <v>59</v>
      </c>
    </row>
    <row r="2" spans="1:7" ht="49.5" x14ac:dyDescent="0.25">
      <c r="A2" s="24">
        <v>6</v>
      </c>
      <c r="B2" s="1">
        <v>1</v>
      </c>
      <c r="C2" s="19" t="s">
        <v>77</v>
      </c>
      <c r="D2" s="1">
        <v>2</v>
      </c>
      <c r="E2" s="3"/>
      <c r="F2" s="3"/>
      <c r="G2" s="1" t="s">
        <v>65</v>
      </c>
    </row>
    <row r="3" spans="1:7" ht="18.75" x14ac:dyDescent="0.35">
      <c r="C3" s="32" t="s">
        <v>75</v>
      </c>
      <c r="D3" s="32">
        <f>SUM(D2)</f>
        <v>2</v>
      </c>
      <c r="E3" s="32"/>
      <c r="F3" s="32">
        <f>SUM(F2)</f>
        <v>0</v>
      </c>
      <c r="G3" s="31"/>
    </row>
  </sheetData>
  <pageMargins left="0.7" right="0.7" top="0.75" bottom="0.75" header="0.3" footer="0.3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10F9-17B8-43A2-BE81-002F0FF0E9FF}">
  <sheetPr>
    <pageSetUpPr fitToPage="1"/>
  </sheetPr>
  <dimension ref="A1:G3"/>
  <sheetViews>
    <sheetView workbookViewId="0">
      <selection activeCell="F1" sqref="F1"/>
    </sheetView>
  </sheetViews>
  <sheetFormatPr defaultRowHeight="15" x14ac:dyDescent="0.25"/>
  <cols>
    <col min="3" max="3" width="52.5703125" customWidth="1"/>
    <col min="4" max="7" width="17.8554687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10" t="s">
        <v>5</v>
      </c>
    </row>
    <row r="2" spans="1:7" ht="49.5" x14ac:dyDescent="0.35">
      <c r="A2" s="24">
        <v>7</v>
      </c>
      <c r="B2" s="1">
        <v>1</v>
      </c>
      <c r="C2" s="19" t="s">
        <v>86</v>
      </c>
      <c r="D2" s="1">
        <v>2</v>
      </c>
      <c r="E2" s="21"/>
      <c r="F2" s="21"/>
      <c r="G2" s="1" t="s">
        <v>65</v>
      </c>
    </row>
    <row r="3" spans="1:7" ht="18.75" x14ac:dyDescent="0.35">
      <c r="C3" s="32" t="s">
        <v>75</v>
      </c>
      <c r="D3" s="32">
        <f>SUM(D2)</f>
        <v>2</v>
      </c>
      <c r="E3" s="32"/>
      <c r="F3" s="32">
        <f>SUM(F2)</f>
        <v>0</v>
      </c>
      <c r="G3" s="31"/>
    </row>
  </sheetData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9B98-8E61-4FED-BE12-64E8247C875B}">
  <sheetPr>
    <pageSetUpPr fitToPage="1"/>
  </sheetPr>
  <dimension ref="A1:G10"/>
  <sheetViews>
    <sheetView workbookViewId="0">
      <selection activeCell="F1" sqref="F1"/>
    </sheetView>
  </sheetViews>
  <sheetFormatPr defaultRowHeight="15" x14ac:dyDescent="0.25"/>
  <cols>
    <col min="3" max="3" width="63.42578125" customWidth="1"/>
    <col min="4" max="7" width="20.57031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10" t="s">
        <v>5</v>
      </c>
    </row>
    <row r="2" spans="1:7" ht="30" x14ac:dyDescent="0.25">
      <c r="A2" s="37">
        <v>8</v>
      </c>
      <c r="B2" s="1"/>
      <c r="C2" s="20" t="s">
        <v>78</v>
      </c>
      <c r="D2" s="1"/>
      <c r="E2" s="3"/>
      <c r="F2" s="3"/>
      <c r="G2" s="3"/>
    </row>
    <row r="3" spans="1:7" ht="49.5" x14ac:dyDescent="0.25">
      <c r="A3" s="37"/>
      <c r="B3" s="1">
        <v>1</v>
      </c>
      <c r="C3" s="19" t="s">
        <v>87</v>
      </c>
      <c r="D3" s="1">
        <v>8</v>
      </c>
      <c r="E3" s="3"/>
      <c r="F3" s="3"/>
      <c r="G3" s="1" t="s">
        <v>65</v>
      </c>
    </row>
    <row r="4" spans="1:7" ht="33" x14ac:dyDescent="0.25">
      <c r="A4" s="37"/>
      <c r="B4" s="1">
        <v>2</v>
      </c>
      <c r="C4" s="19" t="s">
        <v>50</v>
      </c>
      <c r="D4" s="1">
        <v>2</v>
      </c>
      <c r="E4" s="3"/>
      <c r="F4" s="3"/>
      <c r="G4" s="1" t="s">
        <v>65</v>
      </c>
    </row>
    <row r="5" spans="1:7" ht="33" x14ac:dyDescent="0.25">
      <c r="A5" s="37"/>
      <c r="B5" s="1">
        <v>3</v>
      </c>
      <c r="C5" s="19" t="s">
        <v>51</v>
      </c>
      <c r="D5" s="1">
        <v>2</v>
      </c>
      <c r="E5" s="3"/>
      <c r="F5" s="3"/>
      <c r="G5" s="1" t="s">
        <v>65</v>
      </c>
    </row>
    <row r="6" spans="1:7" ht="16.5" x14ac:dyDescent="0.25">
      <c r="A6" s="37"/>
      <c r="B6" s="1">
        <v>4</v>
      </c>
      <c r="C6" s="19" t="s">
        <v>52</v>
      </c>
      <c r="D6" s="1">
        <v>2</v>
      </c>
      <c r="E6" s="3"/>
      <c r="F6" s="3"/>
      <c r="G6" s="1" t="s">
        <v>65</v>
      </c>
    </row>
    <row r="7" spans="1:7" ht="16.5" x14ac:dyDescent="0.25">
      <c r="A7" s="37"/>
      <c r="B7" s="1">
        <v>5</v>
      </c>
      <c r="C7" s="19" t="s">
        <v>53</v>
      </c>
      <c r="D7" s="1">
        <v>6</v>
      </c>
      <c r="E7" s="3"/>
      <c r="F7" s="3"/>
      <c r="G7" s="1" t="s">
        <v>65</v>
      </c>
    </row>
    <row r="8" spans="1:7" ht="16.5" x14ac:dyDescent="0.25">
      <c r="A8" s="37"/>
      <c r="B8" s="1">
        <v>6</v>
      </c>
      <c r="C8" s="19" t="s">
        <v>54</v>
      </c>
      <c r="D8" s="1">
        <v>8</v>
      </c>
      <c r="E8" s="3"/>
      <c r="F8" s="3"/>
      <c r="G8" s="1" t="s">
        <v>65</v>
      </c>
    </row>
    <row r="9" spans="1:7" ht="33" x14ac:dyDescent="0.25">
      <c r="A9" s="37"/>
      <c r="B9" s="1">
        <v>7</v>
      </c>
      <c r="C9" s="19" t="s">
        <v>88</v>
      </c>
      <c r="D9" s="1">
        <v>6</v>
      </c>
      <c r="E9" s="3"/>
      <c r="F9" s="3"/>
      <c r="G9" s="1" t="s">
        <v>65</v>
      </c>
    </row>
    <row r="10" spans="1:7" ht="18.75" x14ac:dyDescent="0.35">
      <c r="C10" s="32" t="s">
        <v>75</v>
      </c>
      <c r="D10" s="32">
        <f>SUM(D3:D9)</f>
        <v>34</v>
      </c>
      <c r="E10" s="32"/>
      <c r="F10" s="32">
        <f>SUM(F3:F9)</f>
        <v>0</v>
      </c>
      <c r="G10" s="31"/>
    </row>
  </sheetData>
  <mergeCells count="1">
    <mergeCell ref="A2:A9"/>
  </mergeCells>
  <pageMargins left="0.7" right="0.7" top="0.75" bottom="0.75" header="0.3" footer="0.3"/>
  <pageSetup paperSize="9"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45A2-6B7E-4231-B734-98F33B04365E}">
  <sheetPr>
    <pageSetUpPr fitToPage="1"/>
  </sheetPr>
  <dimension ref="A1:G7"/>
  <sheetViews>
    <sheetView workbookViewId="0">
      <selection activeCell="F1" sqref="F1"/>
    </sheetView>
  </sheetViews>
  <sheetFormatPr defaultRowHeight="15" x14ac:dyDescent="0.25"/>
  <cols>
    <col min="3" max="3" width="47.5703125" customWidth="1"/>
    <col min="4" max="7" width="20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92</v>
      </c>
      <c r="G1" s="5" t="s">
        <v>5</v>
      </c>
    </row>
    <row r="2" spans="1:7" ht="16.5" x14ac:dyDescent="0.25">
      <c r="A2" s="39">
        <v>9</v>
      </c>
      <c r="B2" s="8">
        <v>1</v>
      </c>
      <c r="C2" s="11" t="s">
        <v>18</v>
      </c>
      <c r="D2" s="1">
        <v>100</v>
      </c>
      <c r="E2" s="9"/>
      <c r="F2" s="9"/>
      <c r="G2" s="1" t="s">
        <v>66</v>
      </c>
    </row>
    <row r="3" spans="1:7" ht="16.5" x14ac:dyDescent="0.25">
      <c r="A3" s="39"/>
      <c r="B3" s="8">
        <v>2</v>
      </c>
      <c r="C3" s="11" t="s">
        <v>19</v>
      </c>
      <c r="D3" s="1">
        <v>20</v>
      </c>
      <c r="E3" s="9"/>
      <c r="F3" s="9"/>
      <c r="G3" s="1" t="s">
        <v>67</v>
      </c>
    </row>
    <row r="4" spans="1:7" ht="32.25" customHeight="1" x14ac:dyDescent="0.25">
      <c r="A4" s="39"/>
      <c r="B4" s="8">
        <v>3</v>
      </c>
      <c r="C4" s="11" t="s">
        <v>20</v>
      </c>
      <c r="D4" s="1">
        <v>20</v>
      </c>
      <c r="E4" s="9"/>
      <c r="F4" s="9"/>
      <c r="G4" s="1" t="s">
        <v>56</v>
      </c>
    </row>
    <row r="5" spans="1:7" ht="33" x14ac:dyDescent="0.25">
      <c r="A5" s="39"/>
      <c r="B5" s="8">
        <v>4</v>
      </c>
      <c r="C5" s="11" t="s">
        <v>21</v>
      </c>
      <c r="D5" s="1">
        <v>1</v>
      </c>
      <c r="E5" s="9"/>
      <c r="F5" s="9"/>
      <c r="G5" s="1" t="s">
        <v>67</v>
      </c>
    </row>
    <row r="6" spans="1:7" ht="33" x14ac:dyDescent="0.25">
      <c r="A6" s="39"/>
      <c r="B6" s="8">
        <v>5</v>
      </c>
      <c r="C6" s="11" t="s">
        <v>22</v>
      </c>
      <c r="D6" s="1">
        <v>24</v>
      </c>
      <c r="E6" s="9"/>
      <c r="F6" s="9"/>
      <c r="G6" s="1" t="s">
        <v>68</v>
      </c>
    </row>
    <row r="7" spans="1:7" ht="18.75" x14ac:dyDescent="0.25">
      <c r="C7" s="32" t="s">
        <v>75</v>
      </c>
      <c r="D7" s="32">
        <f>SUM(D2:D6)</f>
        <v>165</v>
      </c>
      <c r="E7" s="32"/>
      <c r="F7" s="32">
        <f>SUM(F2:F6)</f>
        <v>0</v>
      </c>
      <c r="G7" s="32"/>
    </row>
  </sheetData>
  <mergeCells count="1">
    <mergeCell ref="A2:A6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Pakiet 1</vt:lpstr>
      <vt:lpstr>Pakiet 2</vt:lpstr>
      <vt:lpstr>Pakiet 3</vt:lpstr>
      <vt:lpstr>Pakiet 4</vt:lpstr>
      <vt:lpstr>Pakiet 5</vt:lpstr>
      <vt:lpstr>Pakiet 6</vt:lpstr>
      <vt:lpstr>Pakiet 7.</vt:lpstr>
      <vt:lpstr>Pakiet 8.</vt:lpstr>
      <vt:lpstr>Pakiet 9.</vt:lpstr>
      <vt:lpstr>Pakiet 10.</vt:lpstr>
      <vt:lpstr>Pakiet 11.</vt:lpstr>
      <vt:lpstr>Pakiet 12.</vt:lpstr>
      <vt:lpstr>Pakiet 13.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2022-10-06T11:40:47Z</cp:lastPrinted>
  <dcterms:created xsi:type="dcterms:W3CDTF">2022-08-31T06:43:29Z</dcterms:created>
  <dcterms:modified xsi:type="dcterms:W3CDTF">2022-10-13T12:05:11Z</dcterms:modified>
</cp:coreProperties>
</file>